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7"/>
  </bookViews>
  <sheets>
    <sheet name="Titelpagina" sheetId="1" r:id="rId1"/>
    <sheet name="Inhoudsopgave" sheetId="2" r:id="rId2"/>
    <sheet name="Balans" sheetId="3" r:id="rId3"/>
    <sheet name="W&amp;V" sheetId="4" r:id="rId4"/>
    <sheet name="Grondslagen" sheetId="5" r:id="rId5"/>
    <sheet name="Toelichtingen op de balans" sheetId="6" r:id="rId6"/>
    <sheet name="Toelichtingen W&amp;V" sheetId="7" r:id="rId7"/>
    <sheet name="Bestuur" sheetId="8" r:id="rId8"/>
  </sheets>
  <definedNames>
    <definedName name="_xlnm.Print_Area" localSheetId="5">'Toelichtingen op de balans'!$A:$IV</definedName>
  </definedNames>
  <calcPr fullCalcOnLoad="1"/>
</workbook>
</file>

<file path=xl/sharedStrings.xml><?xml version="1.0" encoding="utf-8"?>
<sst xmlns="http://schemas.openxmlformats.org/spreadsheetml/2006/main" count="162" uniqueCount="108">
  <si>
    <t xml:space="preserve">           van:</t>
  </si>
  <si>
    <t>Pagina</t>
  </si>
  <si>
    <t>(Na winstbestemming)</t>
  </si>
  <si>
    <t>ACTIVA</t>
  </si>
  <si>
    <t>VLOTTENDE ACTIVA</t>
  </si>
  <si>
    <t>PASSIVA</t>
  </si>
  <si>
    <t>KORTLOPENDE SCHULDEN</t>
  </si>
  <si>
    <t>GRONDSLAGEN VAN DE FINANCIËLE VERSLAGLEGGING</t>
  </si>
  <si>
    <t>1. ALGEMEEN</t>
  </si>
  <si>
    <t>2. WAARDERINGSGRONDSLAGEN VOOR DE BALANS</t>
  </si>
  <si>
    <t>Overige activa en passiva</t>
  </si>
  <si>
    <t>De vorderingen en liquide middelen, alsmede de kortlopende schulden worden</t>
  </si>
  <si>
    <t>gewaardeerd tegen nominale waarde.</t>
  </si>
  <si>
    <t>TOELICHTINGEN OP DE BALANS</t>
  </si>
  <si>
    <t>INHOUDSOPGAVE</t>
  </si>
  <si>
    <t>1.</t>
  </si>
  <si>
    <t>2.</t>
  </si>
  <si>
    <t>3.</t>
  </si>
  <si>
    <t>Grondslagen financiële verslaglegging</t>
  </si>
  <si>
    <t>4.</t>
  </si>
  <si>
    <t>5.</t>
  </si>
  <si>
    <t>6.</t>
  </si>
  <si>
    <t>Overlopende passiva</t>
  </si>
  <si>
    <t>Financiële baten en lasten</t>
  </si>
  <si>
    <t>Algemene beheerskosten</t>
  </si>
  <si>
    <t>FINANCIËLE BATEN EN LASTEN</t>
  </si>
  <si>
    <t>Algemene Reserve</t>
  </si>
  <si>
    <t>TOELICHTINGEN OP DE RESULTATENREKENING</t>
  </si>
  <si>
    <t>STICHTINGSVERMOGEN</t>
  </si>
  <si>
    <t>Voorzitter</t>
  </si>
  <si>
    <t>Secretaris</t>
  </si>
  <si>
    <t>De heer N.T. Molenaar</t>
  </si>
  <si>
    <t>Penningmeester</t>
  </si>
  <si>
    <t>Bestuurslid</t>
  </si>
  <si>
    <t>3. GRONDSLAGEN VOOR DE RESULTATENREKENING</t>
  </si>
  <si>
    <t>6</t>
  </si>
  <si>
    <t>Getekend voor accoord,</t>
  </si>
  <si>
    <t xml:space="preserve">     JAARVERSLAG</t>
  </si>
  <si>
    <t>Bestuurssamenstelling en ondertekening</t>
  </si>
  <si>
    <t>Dit jaarverslag is opgesteld naar de grondslag van de historische kosten.</t>
  </si>
  <si>
    <t>Stichting Geoffrey Donaldson Instituut</t>
  </si>
  <si>
    <t>Dorpsstraat 612</t>
  </si>
  <si>
    <t>1723 HK Noord-Scharwoude</t>
  </si>
  <si>
    <t>Balans per 31 december</t>
  </si>
  <si>
    <t>Toelichtingen op de balans per 31 december</t>
  </si>
  <si>
    <t>VASTE ACTIVA</t>
  </si>
  <si>
    <t>Inventaris</t>
  </si>
  <si>
    <t>Exploitatieoverzicht</t>
  </si>
  <si>
    <t>Toelichtingen op het exploitatieoverzicht</t>
  </si>
  <si>
    <t>BALANS PER 31 DECEMBER</t>
  </si>
  <si>
    <t xml:space="preserve">Exploitatieoverzicht </t>
  </si>
  <si>
    <t>Ontvangen donaties</t>
  </si>
  <si>
    <t>Ontvangsten museum</t>
  </si>
  <si>
    <t>Totale opbrengsten ………………………………………..</t>
  </si>
  <si>
    <t>Opbrengsten;</t>
  </si>
  <si>
    <t>Onkosten;</t>
  </si>
  <si>
    <t>LIQUIDE MIDDELEN</t>
  </si>
  <si>
    <t>PM</t>
  </si>
  <si>
    <t>Aankopen collecties</t>
  </si>
  <si>
    <t>Overige kosten collecties</t>
  </si>
  <si>
    <t>Inkopen drukwerk</t>
  </si>
  <si>
    <t>Reis- en verblijfskosten</t>
  </si>
  <si>
    <t>Representatiekosten</t>
  </si>
  <si>
    <t>Afschrijvingen</t>
  </si>
  <si>
    <t>Kosten collecties</t>
  </si>
  <si>
    <t>Verkoopkosten</t>
  </si>
  <si>
    <t>Totale onkosten ……………………………………………</t>
  </si>
  <si>
    <t>Exploitatieoverschot ………………………………………..</t>
  </si>
  <si>
    <t>Materiële vaste activa</t>
  </si>
  <si>
    <t>Waardering vindt plaats tegen de aanschaffingsprijs verminderd met lineaire afschrijvingen,</t>
  </si>
  <si>
    <t>die gebaseerd zijn op de geschatte levensduur en berekend over de aanschaffingsprijs.</t>
  </si>
  <si>
    <t>De afschrijvingspercentages bedragen:</t>
  </si>
  <si>
    <t>Dit betreft de op de verslagperiode betrekking hebbende van derden ontvangen en aan derden</t>
  </si>
  <si>
    <t>betaalde rente.</t>
  </si>
  <si>
    <t>Investeringen</t>
  </si>
  <si>
    <t>Desinvesteringen</t>
  </si>
  <si>
    <t>Voorraden</t>
  </si>
  <si>
    <t>Diverse collecties en drukwerk</t>
  </si>
  <si>
    <t>Exploitatieoverschot</t>
  </si>
  <si>
    <t>Saldo algemene reserve 31 december</t>
  </si>
  <si>
    <t>Onderhoud collecties</t>
  </si>
  <si>
    <t>Onderzoekskosten</t>
  </si>
  <si>
    <t>Overige verkoopkosten</t>
  </si>
  <si>
    <t>Adviseurskosten</t>
  </si>
  <si>
    <t>Vergaderkosten</t>
  </si>
  <si>
    <t>Bankkosten</t>
  </si>
  <si>
    <t>De heer E.W.J. Barten</t>
  </si>
  <si>
    <t>De heer R. Basten</t>
  </si>
  <si>
    <t>De heer E.W.F. de Jong</t>
  </si>
  <si>
    <t>2015</t>
  </si>
  <si>
    <t>Schenkingen</t>
  </si>
  <si>
    <t>Verkopen drukwerk en overig</t>
  </si>
  <si>
    <t>Inventariskosten</t>
  </si>
  <si>
    <t>Onderhoud inventaris</t>
  </si>
  <si>
    <t>Kantoorbenodigdheden</t>
  </si>
  <si>
    <t>Boekwaarde 31 december</t>
  </si>
  <si>
    <t>Boekwaarde 1 januari</t>
  </si>
  <si>
    <t>Saldo algemene reserve 1 januari</t>
  </si>
  <si>
    <t>……………</t>
  </si>
  <si>
    <t>Rabobank, rekening courant, NL28RABO0188954775</t>
  </si>
  <si>
    <t>De heer R.M.J. Vande Winkel</t>
  </si>
  <si>
    <t xml:space="preserve">     Over het boekjaar 1 januari 2016 t/m 31 december 2016</t>
  </si>
  <si>
    <t>Uitgebracht op 9 juni 2017</t>
  </si>
  <si>
    <t>2016</t>
  </si>
  <si>
    <t>5,00 - 10,00</t>
  </si>
  <si>
    <t>Overige algemene kosten</t>
  </si>
  <si>
    <t>Bestuurssamenstelling per 31 december 2016</t>
  </si>
  <si>
    <t>Warmenhuizen, 9 juni 2017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</si>
</sst>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_-;\(#,##0\)"/>
    <numFmt numFmtId="179" formatCode="#,##0_-\(;#,##0\)"/>
    <numFmt numFmtId="180" formatCode="dd/mm/yy"/>
  </numFmts>
  <fonts count="41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52"/>
      <name val="Arial"/>
      <family val="2"/>
    </font>
    <font>
      <b/>
      <sz val="16"/>
      <color indexed="9"/>
      <name val="Arial"/>
      <family val="2"/>
    </font>
    <font>
      <sz val="16"/>
      <color indexed="52"/>
      <name val="Arial"/>
      <family val="2"/>
    </font>
    <font>
      <sz val="16"/>
      <color indexed="17"/>
      <name val="Arial"/>
      <family val="2"/>
    </font>
    <font>
      <sz val="16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6"/>
      <color indexed="60"/>
      <name val="Arial"/>
      <family val="2"/>
    </font>
    <font>
      <sz val="16"/>
      <color indexed="20"/>
      <name val="Arial"/>
      <family val="2"/>
    </font>
    <font>
      <b/>
      <sz val="18"/>
      <color indexed="56"/>
      <name val="Cambria"/>
      <family val="2"/>
    </font>
    <font>
      <b/>
      <sz val="16"/>
      <color indexed="8"/>
      <name val="Arial"/>
      <family val="2"/>
    </font>
    <font>
      <b/>
      <sz val="16"/>
      <color indexed="63"/>
      <name val="Arial"/>
      <family val="2"/>
    </font>
    <font>
      <i/>
      <sz val="16"/>
      <color indexed="23"/>
      <name val="Arial"/>
      <family val="2"/>
    </font>
    <font>
      <sz val="16"/>
      <color indexed="1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6"/>
      <color rgb="FFFA7D00"/>
      <name val="Arial"/>
      <family val="2"/>
    </font>
    <font>
      <b/>
      <sz val="16"/>
      <color theme="0"/>
      <name val="Arial"/>
      <family val="2"/>
    </font>
    <font>
      <sz val="16"/>
      <color rgb="FFFA7D00"/>
      <name val="Arial"/>
      <family val="2"/>
    </font>
    <font>
      <sz val="16"/>
      <color rgb="FF006100"/>
      <name val="Arial"/>
      <family val="2"/>
    </font>
    <font>
      <sz val="16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6"/>
      <color rgb="FF9C6500"/>
      <name val="Arial"/>
      <family val="2"/>
    </font>
    <font>
      <sz val="16"/>
      <color rgb="FF9C0006"/>
      <name val="Arial"/>
      <family val="2"/>
    </font>
    <font>
      <b/>
      <sz val="18"/>
      <color theme="3"/>
      <name val="Cambria"/>
      <family val="2"/>
    </font>
    <font>
      <b/>
      <sz val="16"/>
      <color theme="1"/>
      <name val="Arial"/>
      <family val="2"/>
    </font>
    <font>
      <b/>
      <sz val="16"/>
      <color rgb="FF3F3F3F"/>
      <name val="Arial"/>
      <family val="2"/>
    </font>
    <font>
      <i/>
      <sz val="16"/>
      <color rgb="FF7F7F7F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78" fontId="0" fillId="0" borderId="13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8"/>
  <sheetViews>
    <sheetView tabSelected="1" zoomScalePageLayoutView="0" workbookViewId="0" topLeftCell="A2">
      <selection activeCell="A39" sqref="A39"/>
    </sheetView>
  </sheetViews>
  <sheetFormatPr defaultColWidth="9.140625" defaultRowHeight="12.75"/>
  <sheetData>
    <row r="6" ht="20.25">
      <c r="C6" s="1" t="s">
        <v>37</v>
      </c>
    </row>
    <row r="9" ht="12.75">
      <c r="B9" s="12" t="s">
        <v>101</v>
      </c>
    </row>
    <row r="11" ht="12.75">
      <c r="D11" t="s">
        <v>0</v>
      </c>
    </row>
    <row r="13" ht="12.75">
      <c r="C13" s="12" t="s">
        <v>40</v>
      </c>
    </row>
    <row r="14" ht="12.75">
      <c r="C14" s="12" t="s">
        <v>41</v>
      </c>
    </row>
    <row r="15" ht="12.75">
      <c r="C15" s="12" t="s">
        <v>42</v>
      </c>
    </row>
    <row r="18" ht="12.75">
      <c r="B18" s="12" t="s">
        <v>102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6.00390625" style="0" customWidth="1"/>
  </cols>
  <sheetData>
    <row r="1" spans="4:8" ht="12.75">
      <c r="D1" s="6"/>
      <c r="E1" s="6"/>
      <c r="F1" s="6"/>
      <c r="G1" s="6"/>
      <c r="H1" s="6"/>
    </row>
    <row r="2" spans="1:8" ht="12.75">
      <c r="A2" s="12" t="s">
        <v>40</v>
      </c>
      <c r="D2" s="6"/>
      <c r="E2" s="6"/>
      <c r="F2" s="6"/>
      <c r="G2" s="6"/>
      <c r="H2" s="6"/>
    </row>
    <row r="3" spans="1:8" ht="12.75">
      <c r="A3" s="12" t="s">
        <v>41</v>
      </c>
      <c r="D3" s="6"/>
      <c r="E3" s="6"/>
      <c r="F3" s="6"/>
      <c r="G3" s="6"/>
      <c r="H3" s="6"/>
    </row>
    <row r="4" spans="1:8" ht="12.75">
      <c r="A4" s="12" t="s">
        <v>42</v>
      </c>
      <c r="D4" s="6"/>
      <c r="E4" s="6"/>
      <c r="F4" s="6"/>
      <c r="G4" s="6"/>
      <c r="H4" s="6"/>
    </row>
    <row r="5" spans="4:8" ht="12.75">
      <c r="D5" s="6"/>
      <c r="E5" s="6"/>
      <c r="F5" s="6"/>
      <c r="G5" s="6"/>
      <c r="H5" s="6"/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4:8" ht="12.75">
      <c r="D8" s="6"/>
      <c r="E8" s="6"/>
      <c r="F8" s="6"/>
      <c r="G8" s="6"/>
      <c r="H8" s="6"/>
    </row>
    <row r="9" spans="4:8" ht="12.75">
      <c r="D9" s="6"/>
      <c r="E9" s="6"/>
      <c r="F9" s="6"/>
      <c r="G9" s="6"/>
      <c r="H9" s="6"/>
    </row>
    <row r="10" spans="1:8" ht="15">
      <c r="A10" s="5" t="s">
        <v>14</v>
      </c>
      <c r="D10" s="6"/>
      <c r="E10" s="6"/>
      <c r="F10" s="6"/>
      <c r="G10" s="6"/>
      <c r="H10" s="7" t="s">
        <v>1</v>
      </c>
    </row>
    <row r="13" spans="1:8" ht="12.75">
      <c r="A13" t="s">
        <v>15</v>
      </c>
      <c r="B13" s="12" t="s">
        <v>43</v>
      </c>
      <c r="H13">
        <v>3</v>
      </c>
    </row>
    <row r="15" spans="1:8" ht="12.75">
      <c r="A15" t="s">
        <v>16</v>
      </c>
      <c r="B15" s="12" t="s">
        <v>47</v>
      </c>
      <c r="H15">
        <v>4</v>
      </c>
    </row>
    <row r="17" spans="1:8" ht="12.75">
      <c r="A17" t="s">
        <v>17</v>
      </c>
      <c r="B17" t="s">
        <v>18</v>
      </c>
      <c r="H17">
        <v>5</v>
      </c>
    </row>
    <row r="19" spans="1:8" ht="12.75">
      <c r="A19" t="s">
        <v>19</v>
      </c>
      <c r="B19" s="12" t="s">
        <v>44</v>
      </c>
      <c r="H19" s="3" t="s">
        <v>35</v>
      </c>
    </row>
    <row r="21" spans="1:8" ht="12.75">
      <c r="A21" t="s">
        <v>20</v>
      </c>
      <c r="B21" s="12" t="s">
        <v>48</v>
      </c>
      <c r="H21">
        <v>7</v>
      </c>
    </row>
    <row r="23" spans="1:8" ht="12.75">
      <c r="A23" t="s">
        <v>21</v>
      </c>
      <c r="B23" t="s">
        <v>38</v>
      </c>
      <c r="H23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0">
      <selection activeCell="A39" sqref="A39"/>
    </sheetView>
  </sheetViews>
  <sheetFormatPr defaultColWidth="9.140625" defaultRowHeight="12.75"/>
  <cols>
    <col min="4" max="7" width="10.7109375" style="6" bestFit="1" customWidth="1"/>
    <col min="8" max="8" width="9.140625" style="6" customWidth="1"/>
  </cols>
  <sheetData>
    <row r="2" ht="12.75">
      <c r="A2" s="12" t="s">
        <v>40</v>
      </c>
    </row>
    <row r="3" ht="12.75">
      <c r="A3" s="12" t="s">
        <v>41</v>
      </c>
    </row>
    <row r="4" ht="12.75">
      <c r="A4" s="12" t="s">
        <v>42</v>
      </c>
    </row>
    <row r="10" ht="15">
      <c r="A10" s="5" t="s">
        <v>49</v>
      </c>
    </row>
    <row r="11" spans="1:8" s="2" customFormat="1" ht="12.75">
      <c r="A11" s="2" t="s">
        <v>2</v>
      </c>
      <c r="D11" s="7"/>
      <c r="E11" s="7"/>
      <c r="F11" s="7"/>
      <c r="G11" s="7"/>
      <c r="H11" s="7"/>
    </row>
    <row r="16" spans="1:7" ht="12.75">
      <c r="A16" s="2" t="s">
        <v>3</v>
      </c>
      <c r="D16" s="25" t="s">
        <v>103</v>
      </c>
      <c r="E16" s="25"/>
      <c r="F16" s="25" t="s">
        <v>89</v>
      </c>
      <c r="G16" s="25"/>
    </row>
    <row r="19" ht="12.75">
      <c r="A19" s="12" t="s">
        <v>45</v>
      </c>
    </row>
    <row r="20" ht="12.75">
      <c r="A20" s="12"/>
    </row>
    <row r="21" spans="1:7" ht="12.75">
      <c r="A21" s="12" t="s">
        <v>46</v>
      </c>
      <c r="E21" s="6">
        <f>21200+11300</f>
        <v>32500</v>
      </c>
      <c r="G21" s="6">
        <f>22200+12800</f>
        <v>35000</v>
      </c>
    </row>
    <row r="23" ht="12.75">
      <c r="A23" s="12" t="s">
        <v>4</v>
      </c>
    </row>
    <row r="25" spans="1:7" ht="12.75">
      <c r="A25" s="12" t="s">
        <v>76</v>
      </c>
      <c r="E25" s="17" t="s">
        <v>57</v>
      </c>
      <c r="G25" s="17" t="s">
        <v>57</v>
      </c>
    </row>
    <row r="27" spans="1:7" ht="12.75">
      <c r="A27" s="12" t="s">
        <v>56</v>
      </c>
      <c r="E27" s="6">
        <v>5591</v>
      </c>
      <c r="G27" s="6">
        <v>4480</v>
      </c>
    </row>
    <row r="29" spans="5:7" ht="13.5" thickBot="1">
      <c r="E29" s="9">
        <f>SUM(E21:E27)</f>
        <v>38091</v>
      </c>
      <c r="G29" s="9">
        <f>SUM(G21:G27)</f>
        <v>39480</v>
      </c>
    </row>
    <row r="30" ht="13.5" thickTop="1"/>
    <row r="31" ht="12.75">
      <c r="A31" s="2"/>
    </row>
    <row r="32" ht="12.75">
      <c r="A32" s="2" t="s">
        <v>5</v>
      </c>
    </row>
    <row r="34" ht="12.75">
      <c r="A34" t="s">
        <v>28</v>
      </c>
    </row>
    <row r="36" spans="1:7" ht="12.75">
      <c r="A36" t="s">
        <v>26</v>
      </c>
      <c r="E36" s="6">
        <v>38091</v>
      </c>
      <c r="G36" s="6">
        <v>39480</v>
      </c>
    </row>
    <row r="38" ht="12.75">
      <c r="A38" t="s">
        <v>6</v>
      </c>
    </row>
    <row r="40" spans="1:7" ht="12.75">
      <c r="A40" t="s">
        <v>22</v>
      </c>
      <c r="E40" s="6">
        <v>0</v>
      </c>
      <c r="G40" s="6">
        <v>0</v>
      </c>
    </row>
    <row r="42" spans="5:7" ht="13.5" thickBot="1">
      <c r="E42" s="9">
        <f>SUM(E35:E41)</f>
        <v>38091</v>
      </c>
      <c r="G42" s="9">
        <f>SUM(G35:G41)</f>
        <v>39480</v>
      </c>
    </row>
    <row r="43" ht="13.5" thickTop="1"/>
  </sheetData>
  <sheetProtection/>
  <mergeCells count="2">
    <mergeCell ref="F16:G16"/>
    <mergeCell ref="D16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7">
      <selection activeCell="A39" sqref="A39"/>
    </sheetView>
  </sheetViews>
  <sheetFormatPr defaultColWidth="9.140625" defaultRowHeight="12.75"/>
  <cols>
    <col min="5" max="5" width="9.140625" style="6" customWidth="1"/>
    <col min="6" max="6" width="10.7109375" style="6" bestFit="1" customWidth="1"/>
    <col min="7" max="7" width="9.140625" style="6" customWidth="1"/>
    <col min="8" max="8" width="10.7109375" style="6" bestFit="1" customWidth="1"/>
  </cols>
  <sheetData>
    <row r="1" ht="12.75">
      <c r="D1" s="6"/>
    </row>
    <row r="2" spans="1:4" ht="12.75">
      <c r="A2" s="12" t="s">
        <v>40</v>
      </c>
      <c r="D2" s="6"/>
    </row>
    <row r="3" spans="1:4" ht="12.75">
      <c r="A3" s="12" t="s">
        <v>41</v>
      </c>
      <c r="D3" s="6"/>
    </row>
    <row r="4" spans="1:4" ht="12.75">
      <c r="A4" s="12" t="s">
        <v>42</v>
      </c>
      <c r="D4" s="6"/>
    </row>
    <row r="5" ht="12.75">
      <c r="D5" s="6"/>
    </row>
    <row r="9" ht="15">
      <c r="A9" s="4" t="s">
        <v>50</v>
      </c>
    </row>
    <row r="13" spans="5:8" ht="12.75">
      <c r="E13" s="26" t="s">
        <v>103</v>
      </c>
      <c r="F13" s="25"/>
      <c r="G13" s="26" t="s">
        <v>89</v>
      </c>
      <c r="H13" s="25"/>
    </row>
    <row r="14" spans="5:8" ht="12.75">
      <c r="E14" s="27"/>
      <c r="F14" s="27"/>
      <c r="G14" s="27"/>
      <c r="H14" s="27"/>
    </row>
    <row r="15" spans="5:8" ht="12.75">
      <c r="E15" s="17"/>
      <c r="F15" s="17"/>
      <c r="G15" s="17"/>
      <c r="H15" s="17"/>
    </row>
    <row r="16" ht="12.75">
      <c r="A16" s="24" t="s">
        <v>54</v>
      </c>
    </row>
    <row r="17" spans="1:8" ht="12.75">
      <c r="A17" s="12" t="s">
        <v>51</v>
      </c>
      <c r="F17" s="6">
        <v>38375</v>
      </c>
      <c r="H17" s="6">
        <v>40500</v>
      </c>
    </row>
    <row r="18" spans="1:8" ht="12.75">
      <c r="A18" s="12" t="s">
        <v>52</v>
      </c>
      <c r="F18" s="6">
        <v>543</v>
      </c>
      <c r="H18" s="6">
        <v>165</v>
      </c>
    </row>
    <row r="19" spans="1:8" ht="12.75">
      <c r="A19" s="12" t="s">
        <v>91</v>
      </c>
      <c r="F19" s="6">
        <v>138</v>
      </c>
      <c r="H19" s="6">
        <v>30</v>
      </c>
    </row>
    <row r="20" spans="1:8" ht="12.75">
      <c r="A20" s="12"/>
      <c r="F20" s="19">
        <f>SUM(F17:F19)</f>
        <v>39056</v>
      </c>
      <c r="H20" s="19">
        <f>SUM(H17:H19)</f>
        <v>40695</v>
      </c>
    </row>
    <row r="21" spans="1:7" ht="12.75">
      <c r="A21" s="12" t="s">
        <v>60</v>
      </c>
      <c r="E21" s="6">
        <v>240</v>
      </c>
      <c r="G21" s="6">
        <v>0</v>
      </c>
    </row>
    <row r="22" spans="1:7" ht="12.75">
      <c r="A22" s="12" t="s">
        <v>90</v>
      </c>
      <c r="E22" s="8">
        <v>0</v>
      </c>
      <c r="G22" s="8">
        <v>5000</v>
      </c>
    </row>
    <row r="23" spans="1:8" ht="12.75">
      <c r="A23" s="12"/>
      <c r="F23" s="6">
        <f>SUM(E21:E22)</f>
        <v>240</v>
      </c>
      <c r="H23" s="6">
        <f>SUM(G21:G22)</f>
        <v>5000</v>
      </c>
    </row>
    <row r="24" spans="1:8" ht="12.75">
      <c r="A24" s="12" t="s">
        <v>53</v>
      </c>
      <c r="F24" s="19">
        <f>F20-F23</f>
        <v>38816</v>
      </c>
      <c r="G24" s="6" t="s">
        <v>98</v>
      </c>
      <c r="H24" s="19">
        <f>H20-H23</f>
        <v>35695</v>
      </c>
    </row>
    <row r="26" ht="12.75">
      <c r="A26" s="24" t="s">
        <v>55</v>
      </c>
    </row>
    <row r="27" spans="1:7" ht="12.75">
      <c r="A27" s="12" t="s">
        <v>63</v>
      </c>
      <c r="E27" s="6">
        <v>2500</v>
      </c>
      <c r="G27" s="6">
        <v>1560</v>
      </c>
    </row>
    <row r="28" spans="1:7" ht="12.75">
      <c r="A28" s="12" t="s">
        <v>92</v>
      </c>
      <c r="E28" s="6">
        <v>641</v>
      </c>
      <c r="G28" s="6">
        <v>130</v>
      </c>
    </row>
    <row r="29" spans="1:7" ht="12.75">
      <c r="A29" s="12" t="s">
        <v>64</v>
      </c>
      <c r="E29" s="6">
        <f>7919+20215</f>
        <v>28134</v>
      </c>
      <c r="G29" s="6">
        <v>11032</v>
      </c>
    </row>
    <row r="30" spans="1:7" ht="12.75">
      <c r="A30" s="12" t="s">
        <v>65</v>
      </c>
      <c r="E30" s="6">
        <f>717+185+7297</f>
        <v>8199</v>
      </c>
      <c r="G30" s="6">
        <v>6515</v>
      </c>
    </row>
    <row r="31" spans="1:7" ht="12.75">
      <c r="A31" s="12" t="s">
        <v>24</v>
      </c>
      <c r="E31" s="8">
        <f>36+530</f>
        <v>566</v>
      </c>
      <c r="G31" s="8">
        <v>177</v>
      </c>
    </row>
    <row r="32" spans="1:8" ht="12.75">
      <c r="A32" s="12" t="s">
        <v>66</v>
      </c>
      <c r="F32" s="6">
        <f>SUM(E27:E31)</f>
        <v>40040</v>
      </c>
      <c r="H32" s="6">
        <f>SUM(G27:G31)</f>
        <v>19414</v>
      </c>
    </row>
    <row r="33" spans="6:8" ht="12.75">
      <c r="F33" s="19">
        <f>F24-F32</f>
        <v>-1224</v>
      </c>
      <c r="H33" s="19">
        <f>H24-H32</f>
        <v>16281</v>
      </c>
    </row>
    <row r="34" spans="1:8" ht="12.75">
      <c r="A34" s="12" t="s">
        <v>23</v>
      </c>
      <c r="F34" s="6">
        <v>165</v>
      </c>
      <c r="H34" s="6">
        <v>176</v>
      </c>
    </row>
    <row r="35" spans="1:8" ht="13.5" thickBot="1">
      <c r="A35" s="12" t="s">
        <v>67</v>
      </c>
      <c r="F35" s="9">
        <f>F33-F34</f>
        <v>-1389</v>
      </c>
      <c r="G35" s="6" t="s">
        <v>98</v>
      </c>
      <c r="H35" s="9">
        <f>H33-H34</f>
        <v>16105</v>
      </c>
    </row>
    <row r="36" ht="13.5" thickTop="1"/>
  </sheetData>
  <sheetProtection/>
  <mergeCells count="4">
    <mergeCell ref="G13:H13"/>
    <mergeCell ref="E13:F13"/>
    <mergeCell ref="E14:F14"/>
    <mergeCell ref="G14:H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9">
      <selection activeCell="A39" sqref="A39"/>
    </sheetView>
  </sheetViews>
  <sheetFormatPr defaultColWidth="9.140625" defaultRowHeight="12.75"/>
  <sheetData>
    <row r="1" spans="4:8" ht="12.75">
      <c r="D1" s="6"/>
      <c r="E1" s="6"/>
      <c r="F1" s="6"/>
      <c r="G1" s="6"/>
      <c r="H1" s="6"/>
    </row>
    <row r="2" spans="1:8" ht="12.75">
      <c r="A2" s="12" t="s">
        <v>40</v>
      </c>
      <c r="D2" s="6"/>
      <c r="E2" s="6"/>
      <c r="F2" s="6"/>
      <c r="G2" s="6"/>
      <c r="H2" s="6"/>
    </row>
    <row r="3" spans="1:8" ht="12.75">
      <c r="A3" s="12" t="s">
        <v>41</v>
      </c>
      <c r="D3" s="6"/>
      <c r="E3" s="6"/>
      <c r="F3" s="6"/>
      <c r="G3" s="6"/>
      <c r="H3" s="6"/>
    </row>
    <row r="4" spans="1:8" ht="12.75">
      <c r="A4" s="12" t="s">
        <v>42</v>
      </c>
      <c r="D4" s="6"/>
      <c r="E4" s="6"/>
      <c r="F4" s="6"/>
      <c r="G4" s="6"/>
      <c r="H4" s="6"/>
    </row>
    <row r="5" spans="4:8" ht="12.75">
      <c r="D5" s="6"/>
      <c r="E5" s="6"/>
      <c r="F5" s="6"/>
      <c r="G5" s="6"/>
      <c r="H5" s="6"/>
    </row>
    <row r="6" spans="5:8" ht="12.75">
      <c r="E6" s="6"/>
      <c r="F6" s="6"/>
      <c r="G6" s="6"/>
      <c r="H6" s="6"/>
    </row>
    <row r="7" spans="5:8" ht="12.75">
      <c r="E7" s="6"/>
      <c r="F7" s="6"/>
      <c r="G7" s="6"/>
      <c r="H7" s="6"/>
    </row>
    <row r="8" spans="5:8" ht="12.75">
      <c r="E8" s="6"/>
      <c r="F8" s="6"/>
      <c r="G8" s="6"/>
      <c r="H8" s="6"/>
    </row>
    <row r="9" spans="1:8" ht="15">
      <c r="A9" s="5" t="s">
        <v>7</v>
      </c>
      <c r="E9" s="6"/>
      <c r="F9" s="6"/>
      <c r="G9" s="6"/>
      <c r="H9" s="6"/>
    </row>
    <row r="12" ht="15">
      <c r="A12" s="4" t="s">
        <v>8</v>
      </c>
    </row>
    <row r="14" ht="12.75">
      <c r="A14" t="s">
        <v>39</v>
      </c>
    </row>
    <row r="17" ht="15">
      <c r="A17" s="4" t="s">
        <v>9</v>
      </c>
    </row>
    <row r="19" ht="12.75">
      <c r="A19" s="2" t="s">
        <v>68</v>
      </c>
    </row>
    <row r="20" ht="12.75">
      <c r="A20" s="2"/>
    </row>
    <row r="21" ht="12.75">
      <c r="A21" t="s">
        <v>69</v>
      </c>
    </row>
    <row r="22" ht="12.75">
      <c r="A22" t="s">
        <v>70</v>
      </c>
    </row>
    <row r="24" ht="12.75">
      <c r="A24" t="s">
        <v>71</v>
      </c>
    </row>
    <row r="26" spans="1:3" ht="12.75">
      <c r="A26" s="12" t="s">
        <v>46</v>
      </c>
      <c r="C26" s="20" t="s">
        <v>104</v>
      </c>
    </row>
    <row r="28" ht="12.75">
      <c r="A28" s="2" t="s">
        <v>10</v>
      </c>
    </row>
    <row r="30" ht="12.75">
      <c r="A30" t="s">
        <v>11</v>
      </c>
    </row>
    <row r="31" ht="12.75">
      <c r="A31" t="s">
        <v>12</v>
      </c>
    </row>
    <row r="34" ht="15">
      <c r="A34" s="4" t="s">
        <v>34</v>
      </c>
    </row>
    <row r="36" ht="12.75">
      <c r="A36" s="2" t="s">
        <v>23</v>
      </c>
    </row>
    <row r="38" ht="12.75">
      <c r="A38" t="s">
        <v>72</v>
      </c>
    </row>
    <row r="39" ht="12.75">
      <c r="A39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0">
      <selection activeCell="A39" sqref="A39"/>
    </sheetView>
  </sheetViews>
  <sheetFormatPr defaultColWidth="9.140625" defaultRowHeight="12.75"/>
  <cols>
    <col min="1" max="1" width="11.57421875" style="0" customWidth="1"/>
    <col min="3" max="3" width="10.00390625" style="0" customWidth="1"/>
    <col min="5" max="5" width="12.8515625" style="6" bestFit="1" customWidth="1"/>
    <col min="6" max="7" width="12.57421875" style="6" bestFit="1" customWidth="1"/>
  </cols>
  <sheetData>
    <row r="1" ht="12.75">
      <c r="D1" s="6"/>
    </row>
    <row r="2" spans="1:8" ht="12.75">
      <c r="A2" s="12" t="s">
        <v>40</v>
      </c>
      <c r="D2" s="6"/>
      <c r="H2" s="6"/>
    </row>
    <row r="3" spans="1:8" ht="12.75">
      <c r="A3" s="12" t="s">
        <v>41</v>
      </c>
      <c r="D3" s="6"/>
      <c r="H3" s="6"/>
    </row>
    <row r="4" spans="1:8" ht="12.75">
      <c r="A4" s="12" t="s">
        <v>42</v>
      </c>
      <c r="D4" s="6"/>
      <c r="H4" s="6"/>
    </row>
    <row r="5" ht="12.75">
      <c r="D5" s="6"/>
    </row>
    <row r="6" ht="12.75">
      <c r="D6" s="6"/>
    </row>
    <row r="7" ht="12.75">
      <c r="D7" s="6"/>
    </row>
    <row r="8" ht="12.75">
      <c r="D8" s="6"/>
    </row>
    <row r="9" spans="1:4" ht="15">
      <c r="A9" s="5" t="s">
        <v>13</v>
      </c>
      <c r="D9" s="6"/>
    </row>
    <row r="12" spans="1:7" ht="15">
      <c r="A12" s="4" t="s">
        <v>45</v>
      </c>
      <c r="F12" s="10">
        <v>42735</v>
      </c>
      <c r="G12" s="10">
        <v>42369</v>
      </c>
    </row>
    <row r="14" ht="12.75">
      <c r="A14" s="2" t="s">
        <v>46</v>
      </c>
    </row>
    <row r="15" ht="12.75">
      <c r="A15" s="2"/>
    </row>
    <row r="16" spans="1:7" s="12" customFormat="1" ht="12.75">
      <c r="A16" s="12" t="s">
        <v>96</v>
      </c>
      <c r="E16" s="13"/>
      <c r="F16" s="13">
        <v>35000</v>
      </c>
      <c r="G16" s="13">
        <v>14300</v>
      </c>
    </row>
    <row r="17" spans="1:7" s="12" customFormat="1" ht="12.75">
      <c r="A17" s="12" t="s">
        <v>74</v>
      </c>
      <c r="E17" s="13"/>
      <c r="F17" s="13">
        <v>0</v>
      </c>
      <c r="G17" s="13">
        <v>22260</v>
      </c>
    </row>
    <row r="18" spans="1:7" s="12" customFormat="1" ht="12.75">
      <c r="A18" s="12" t="s">
        <v>75</v>
      </c>
      <c r="E18" s="13"/>
      <c r="F18" s="13">
        <v>0</v>
      </c>
      <c r="G18" s="13">
        <v>0</v>
      </c>
    </row>
    <row r="19" spans="1:7" s="12" customFormat="1" ht="12.75">
      <c r="A19" s="12" t="s">
        <v>63</v>
      </c>
      <c r="E19" s="13"/>
      <c r="F19" s="13">
        <v>-2500</v>
      </c>
      <c r="G19" s="13">
        <v>-1560</v>
      </c>
    </row>
    <row r="20" spans="1:7" s="12" customFormat="1" ht="13.5" thickBot="1">
      <c r="A20" s="12" t="s">
        <v>95</v>
      </c>
      <c r="E20" s="13"/>
      <c r="F20" s="15">
        <f>SUM(F16:F19)</f>
        <v>32500</v>
      </c>
      <c r="G20" s="15">
        <f>SUM(G16:G19)</f>
        <v>35000</v>
      </c>
    </row>
    <row r="21" spans="5:7" s="12" customFormat="1" ht="13.5" thickTop="1">
      <c r="E21" s="13"/>
      <c r="F21" s="14"/>
      <c r="G21" s="14"/>
    </row>
    <row r="22" spans="1:7" s="12" customFormat="1" ht="12.75">
      <c r="A22" s="2" t="s">
        <v>4</v>
      </c>
      <c r="E22" s="13"/>
      <c r="F22" s="14"/>
      <c r="G22" s="14"/>
    </row>
    <row r="23" spans="5:7" s="12" customFormat="1" ht="12.75">
      <c r="E23" s="13"/>
      <c r="F23" s="14"/>
      <c r="G23" s="14"/>
    </row>
    <row r="24" spans="1:7" s="12" customFormat="1" ht="12.75">
      <c r="A24" s="2" t="s">
        <v>76</v>
      </c>
      <c r="E24" s="13"/>
      <c r="F24" s="14"/>
      <c r="G24" s="14"/>
    </row>
    <row r="25" spans="5:7" s="12" customFormat="1" ht="12.75">
      <c r="E25" s="13"/>
      <c r="F25" s="14"/>
      <c r="G25" s="14"/>
    </row>
    <row r="26" spans="1:7" s="12" customFormat="1" ht="13.5" thickBot="1">
      <c r="A26" s="12" t="s">
        <v>77</v>
      </c>
      <c r="E26" s="13"/>
      <c r="F26" s="21" t="s">
        <v>57</v>
      </c>
      <c r="G26" s="21" t="s">
        <v>57</v>
      </c>
    </row>
    <row r="27" spans="5:7" s="12" customFormat="1" ht="13.5" thickTop="1">
      <c r="E27" s="13"/>
      <c r="F27" s="14"/>
      <c r="G27" s="14"/>
    </row>
    <row r="28" ht="12.75">
      <c r="A28" s="2" t="s">
        <v>56</v>
      </c>
    </row>
    <row r="29" spans="6:7" ht="12.75">
      <c r="F29" s="11"/>
      <c r="G29" s="11"/>
    </row>
    <row r="30" spans="1:7" ht="13.5" thickBot="1">
      <c r="A30" s="12" t="s">
        <v>99</v>
      </c>
      <c r="F30" s="22">
        <v>5591</v>
      </c>
      <c r="G30" s="22">
        <v>4480</v>
      </c>
    </row>
    <row r="31" ht="13.5" thickTop="1"/>
    <row r="32" spans="1:4" ht="15">
      <c r="A32" s="4" t="s">
        <v>28</v>
      </c>
      <c r="D32" s="6"/>
    </row>
    <row r="33" ht="12.75">
      <c r="D33" s="6"/>
    </row>
    <row r="34" spans="1:7" ht="12.75">
      <c r="A34" s="12" t="s">
        <v>97</v>
      </c>
      <c r="F34" s="6">
        <v>39480</v>
      </c>
      <c r="G34" s="6">
        <v>23375</v>
      </c>
    </row>
    <row r="35" spans="1:7" ht="12.75">
      <c r="A35" s="12" t="s">
        <v>78</v>
      </c>
      <c r="F35" s="6">
        <v>-1389</v>
      </c>
      <c r="G35" s="6">
        <v>16105</v>
      </c>
    </row>
    <row r="36" spans="1:7" ht="13.5" thickBot="1">
      <c r="A36" s="12" t="s">
        <v>79</v>
      </c>
      <c r="F36" s="9">
        <f>SUM(F34:F35)</f>
        <v>38091</v>
      </c>
      <c r="G36" s="9">
        <f>SUM(G34:G35)</f>
        <v>39480</v>
      </c>
    </row>
    <row r="37" ht="13.5" thickTop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6" max="6" width="10.7109375" style="0" bestFit="1" customWidth="1"/>
    <col min="8" max="8" width="10.7109375" style="0" bestFit="1" customWidth="1"/>
  </cols>
  <sheetData>
    <row r="1" spans="4:8" ht="12.75">
      <c r="D1" s="6"/>
      <c r="E1" s="6"/>
      <c r="F1" s="6"/>
      <c r="G1" s="6"/>
      <c r="H1" s="6"/>
    </row>
    <row r="2" spans="1:8" ht="12.75">
      <c r="A2" s="12" t="s">
        <v>40</v>
      </c>
      <c r="D2" s="6"/>
      <c r="E2" s="6"/>
      <c r="F2" s="6"/>
      <c r="G2" s="6"/>
      <c r="H2" s="6"/>
    </row>
    <row r="3" spans="1:8" ht="12.75">
      <c r="A3" s="12" t="s">
        <v>41</v>
      </c>
      <c r="D3" s="6"/>
      <c r="E3" s="6"/>
      <c r="F3" s="6"/>
      <c r="G3" s="6"/>
      <c r="H3" s="6"/>
    </row>
    <row r="4" spans="1:8" ht="12.75">
      <c r="A4" s="12" t="s">
        <v>42</v>
      </c>
      <c r="D4" s="6"/>
      <c r="E4" s="6"/>
      <c r="F4" s="6"/>
      <c r="G4" s="6"/>
      <c r="H4" s="6"/>
    </row>
    <row r="5" spans="4:8" ht="12.75">
      <c r="D5" s="6"/>
      <c r="E5" s="6"/>
      <c r="F5" s="6"/>
      <c r="G5" s="6"/>
      <c r="H5" s="6"/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4:8" ht="12.75">
      <c r="D8" s="6"/>
      <c r="E8" s="6"/>
      <c r="F8" s="6"/>
      <c r="G8" s="6"/>
      <c r="H8" s="6"/>
    </row>
    <row r="9" spans="1:8" ht="15">
      <c r="A9" s="5" t="s">
        <v>27</v>
      </c>
      <c r="D9" s="6"/>
      <c r="E9" s="6"/>
      <c r="F9" s="6"/>
      <c r="G9" s="6"/>
      <c r="H9" s="6"/>
    </row>
    <row r="12" ht="12.75">
      <c r="A12" s="2" t="s">
        <v>25</v>
      </c>
    </row>
    <row r="13" spans="5:8" ht="12.75">
      <c r="E13" s="26" t="s">
        <v>103</v>
      </c>
      <c r="F13" s="25"/>
      <c r="G13" s="26" t="s">
        <v>89</v>
      </c>
      <c r="H13" s="25"/>
    </row>
    <row r="14" spans="5:8" ht="12.75">
      <c r="E14" s="27"/>
      <c r="F14" s="27"/>
      <c r="G14" s="27"/>
      <c r="H14" s="27"/>
    </row>
    <row r="15" spans="5:8" ht="12.75">
      <c r="E15" s="18"/>
      <c r="F15" s="16"/>
      <c r="G15" s="18"/>
      <c r="H15" s="16"/>
    </row>
    <row r="16" spans="5:8" ht="12.75">
      <c r="E16" s="18"/>
      <c r="F16" s="16"/>
      <c r="G16" s="18"/>
      <c r="H16" s="16"/>
    </row>
    <row r="17" spans="1:8" ht="12.75">
      <c r="A17" s="2" t="s">
        <v>92</v>
      </c>
      <c r="E17" s="18"/>
      <c r="F17" s="16"/>
      <c r="G17" s="18"/>
      <c r="H17" s="16"/>
    </row>
    <row r="18" spans="5:8" ht="12.75">
      <c r="E18" s="18"/>
      <c r="F18" s="16"/>
      <c r="G18" s="18"/>
      <c r="H18" s="16"/>
    </row>
    <row r="19" spans="1:8" ht="13.5" thickBot="1">
      <c r="A19" s="12" t="s">
        <v>93</v>
      </c>
      <c r="E19" s="18"/>
      <c r="F19" s="23">
        <v>641</v>
      </c>
      <c r="G19" s="18"/>
      <c r="H19" s="23">
        <v>130</v>
      </c>
    </row>
    <row r="20" spans="5:8" ht="13.5" thickTop="1">
      <c r="E20" s="18"/>
      <c r="F20" s="16"/>
      <c r="G20" s="18"/>
      <c r="H20" s="16"/>
    </row>
    <row r="21" ht="12.75">
      <c r="A21" s="2" t="s">
        <v>64</v>
      </c>
    </row>
    <row r="22" ht="12.75">
      <c r="A22" s="2"/>
    </row>
    <row r="23" spans="1:8" ht="12.75">
      <c r="A23" s="12" t="s">
        <v>58</v>
      </c>
      <c r="E23" s="6"/>
      <c r="F23" s="6">
        <v>7919</v>
      </c>
      <c r="G23" s="6"/>
      <c r="H23" s="6">
        <v>4000</v>
      </c>
    </row>
    <row r="24" spans="1:8" ht="12.75">
      <c r="A24" s="12" t="s">
        <v>80</v>
      </c>
      <c r="E24" s="6"/>
      <c r="F24" s="6">
        <v>20215</v>
      </c>
      <c r="G24" s="6"/>
      <c r="H24" s="6">
        <v>7032</v>
      </c>
    </row>
    <row r="25" spans="1:8" ht="12.75">
      <c r="A25" s="12" t="s">
        <v>59</v>
      </c>
      <c r="E25" s="6"/>
      <c r="F25" s="6">
        <v>0</v>
      </c>
      <c r="G25" s="6"/>
      <c r="H25" s="6">
        <v>0</v>
      </c>
    </row>
    <row r="26" spans="5:8" ht="13.5" thickBot="1">
      <c r="E26" s="6"/>
      <c r="F26" s="9">
        <f>SUM(F23:F25)</f>
        <v>28134</v>
      </c>
      <c r="G26" s="6"/>
      <c r="H26" s="9">
        <f>SUM(H23:H25)</f>
        <v>11032</v>
      </c>
    </row>
    <row r="27" spans="5:8" ht="13.5" thickTop="1">
      <c r="E27" s="6"/>
      <c r="F27" s="6"/>
      <c r="G27" s="6"/>
      <c r="H27" s="6"/>
    </row>
    <row r="28" spans="1:8" ht="12.75">
      <c r="A28" s="2" t="s">
        <v>65</v>
      </c>
      <c r="E28" s="6"/>
      <c r="F28" s="6"/>
      <c r="G28" s="6"/>
      <c r="H28" s="6"/>
    </row>
    <row r="29" spans="1:8" ht="12.75">
      <c r="A29" s="2"/>
      <c r="E29" s="6"/>
      <c r="F29" s="6"/>
      <c r="G29" s="6"/>
      <c r="H29" s="6"/>
    </row>
    <row r="30" spans="1:8" ht="12.75">
      <c r="A30" s="12" t="s">
        <v>61</v>
      </c>
      <c r="E30" s="6"/>
      <c r="F30" s="6">
        <v>717</v>
      </c>
      <c r="G30" s="6"/>
      <c r="H30" s="6">
        <v>160</v>
      </c>
    </row>
    <row r="31" spans="1:8" ht="12.75">
      <c r="A31" s="12" t="s">
        <v>62</v>
      </c>
      <c r="E31" s="6"/>
      <c r="F31" s="6">
        <v>185</v>
      </c>
      <c r="G31" s="6"/>
      <c r="H31" s="6">
        <v>1464</v>
      </c>
    </row>
    <row r="32" spans="1:8" ht="12.75">
      <c r="A32" s="12" t="s">
        <v>81</v>
      </c>
      <c r="E32" s="6"/>
      <c r="F32" s="6">
        <v>0</v>
      </c>
      <c r="G32" s="6"/>
      <c r="H32" s="6">
        <v>0</v>
      </c>
    </row>
    <row r="33" spans="1:8" ht="12.75">
      <c r="A33" s="12" t="s">
        <v>82</v>
      </c>
      <c r="E33" s="6"/>
      <c r="F33" s="6">
        <v>7297</v>
      </c>
      <c r="G33" s="6"/>
      <c r="H33" s="6">
        <v>4891</v>
      </c>
    </row>
    <row r="34" spans="5:8" ht="13.5" thickBot="1">
      <c r="E34" s="6"/>
      <c r="F34" s="9">
        <f>SUM(F30:F33)</f>
        <v>8199</v>
      </c>
      <c r="G34" s="6"/>
      <c r="H34" s="9">
        <f>SUM(H30:H33)</f>
        <v>6515</v>
      </c>
    </row>
    <row r="35" spans="5:8" ht="13.5" thickTop="1">
      <c r="E35" s="6"/>
      <c r="F35" s="6"/>
      <c r="G35" s="6"/>
      <c r="H35" s="6"/>
    </row>
    <row r="36" spans="1:8" ht="12.75">
      <c r="A36" s="2" t="s">
        <v>24</v>
      </c>
      <c r="E36" s="6"/>
      <c r="F36" s="6"/>
      <c r="G36" s="6"/>
      <c r="H36" s="6"/>
    </row>
    <row r="37" spans="1:8" ht="12.75">
      <c r="A37" s="2"/>
      <c r="E37" s="6"/>
      <c r="F37" s="6"/>
      <c r="G37" s="6"/>
      <c r="H37" s="6"/>
    </row>
    <row r="38" spans="1:8" ht="12.75">
      <c r="A38" s="12" t="s">
        <v>94</v>
      </c>
      <c r="E38" s="6"/>
      <c r="F38" s="6">
        <v>0</v>
      </c>
      <c r="G38" s="6"/>
      <c r="H38" s="6">
        <v>25</v>
      </c>
    </row>
    <row r="39" spans="1:8" ht="12.75">
      <c r="A39" s="12" t="s">
        <v>83</v>
      </c>
      <c r="E39" s="6"/>
      <c r="F39" s="6">
        <v>0</v>
      </c>
      <c r="G39" s="6"/>
      <c r="H39" s="6">
        <v>0</v>
      </c>
    </row>
    <row r="40" spans="1:8" ht="12.75">
      <c r="A40" s="12" t="s">
        <v>84</v>
      </c>
      <c r="F40" s="6">
        <v>36</v>
      </c>
      <c r="H40" s="6">
        <v>152</v>
      </c>
    </row>
    <row r="41" spans="1:8" ht="12.75">
      <c r="A41" s="12" t="s">
        <v>105</v>
      </c>
      <c r="F41" s="6">
        <v>530</v>
      </c>
      <c r="H41" s="6">
        <v>0</v>
      </c>
    </row>
    <row r="42" spans="5:8" ht="13.5" thickBot="1">
      <c r="E42" s="6"/>
      <c r="F42" s="9">
        <f>SUM(F38:F41)</f>
        <v>566</v>
      </c>
      <c r="G42" s="6"/>
      <c r="H42" s="9">
        <f>SUM(H38:H41)</f>
        <v>177</v>
      </c>
    </row>
    <row r="43" spans="5:8" ht="13.5" thickTop="1">
      <c r="E43" s="6"/>
      <c r="F43" s="6"/>
      <c r="G43" s="6"/>
      <c r="H43" s="6"/>
    </row>
    <row r="44" ht="12.75">
      <c r="A44" s="2" t="s">
        <v>23</v>
      </c>
    </row>
    <row r="46" spans="1:8" ht="13.5" thickBot="1">
      <c r="A46" s="12" t="s">
        <v>85</v>
      </c>
      <c r="F46" s="23">
        <v>165</v>
      </c>
      <c r="H46" s="23">
        <v>176</v>
      </c>
    </row>
    <row r="47" ht="13.5" thickTop="1"/>
  </sheetData>
  <sheetProtection/>
  <mergeCells count="4">
    <mergeCell ref="G13:H13"/>
    <mergeCell ref="E13:F13"/>
    <mergeCell ref="E14:F14"/>
    <mergeCell ref="G14:H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3.7109375" style="0" customWidth="1"/>
    <col min="7" max="7" width="17.57421875" style="0" customWidth="1"/>
    <col min="8" max="8" width="10.7109375" style="6" bestFit="1" customWidth="1"/>
  </cols>
  <sheetData>
    <row r="1" spans="4:7" ht="12.75">
      <c r="D1" s="6"/>
      <c r="E1" s="6"/>
      <c r="F1" s="6"/>
      <c r="G1" s="6"/>
    </row>
    <row r="2" spans="1:7" ht="12.75">
      <c r="A2" s="12" t="s">
        <v>40</v>
      </c>
      <c r="D2" s="6"/>
      <c r="E2" s="6"/>
      <c r="F2" s="6"/>
      <c r="G2" s="6"/>
    </row>
    <row r="3" spans="1:7" ht="12.75">
      <c r="A3" s="12" t="s">
        <v>41</v>
      </c>
      <c r="D3" s="6"/>
      <c r="E3" s="6"/>
      <c r="F3" s="6"/>
      <c r="G3" s="6"/>
    </row>
    <row r="4" spans="1:7" ht="12.75">
      <c r="A4" s="12" t="s">
        <v>42</v>
      </c>
      <c r="D4" s="6"/>
      <c r="E4" s="6"/>
      <c r="F4" s="6"/>
      <c r="G4" s="6"/>
    </row>
    <row r="5" spans="4:7" ht="12.75">
      <c r="D5" s="6"/>
      <c r="E5" s="6"/>
      <c r="F5" s="6"/>
      <c r="G5" s="6"/>
    </row>
    <row r="6" spans="4:7" ht="12.75">
      <c r="D6" s="6"/>
      <c r="E6" s="6"/>
      <c r="F6" s="6"/>
      <c r="G6" s="6"/>
    </row>
    <row r="7" spans="4:7" ht="12.75">
      <c r="D7" s="6"/>
      <c r="E7" s="6"/>
      <c r="F7" s="6"/>
      <c r="G7" s="6"/>
    </row>
    <row r="8" spans="4:7" ht="12.75">
      <c r="D8" s="6"/>
      <c r="E8" s="6"/>
      <c r="F8" s="6"/>
      <c r="G8" s="6"/>
    </row>
    <row r="9" ht="15">
      <c r="A9" s="4" t="s">
        <v>106</v>
      </c>
    </row>
    <row r="13" spans="1:7" ht="12.75">
      <c r="A13" s="12" t="s">
        <v>86</v>
      </c>
      <c r="G13" t="s">
        <v>29</v>
      </c>
    </row>
    <row r="15" spans="1:7" ht="12.75">
      <c r="A15" s="12" t="s">
        <v>87</v>
      </c>
      <c r="G15" t="s">
        <v>30</v>
      </c>
    </row>
    <row r="17" spans="1:7" ht="12.75">
      <c r="A17" t="s">
        <v>31</v>
      </c>
      <c r="G17" t="s">
        <v>32</v>
      </c>
    </row>
    <row r="19" spans="1:7" ht="12.75">
      <c r="A19" s="12" t="s">
        <v>100</v>
      </c>
      <c r="G19" t="s">
        <v>33</v>
      </c>
    </row>
    <row r="21" spans="1:7" ht="12.75">
      <c r="A21" s="12" t="s">
        <v>88</v>
      </c>
      <c r="G21" s="12" t="s">
        <v>33</v>
      </c>
    </row>
    <row r="36" ht="12.75">
      <c r="A36" t="s">
        <v>36</v>
      </c>
    </row>
    <row r="38" ht="12.75">
      <c r="A38" s="12" t="s">
        <v>107</v>
      </c>
    </row>
    <row r="41" spans="1:7" ht="12.75">
      <c r="A41" s="12" t="s">
        <v>86</v>
      </c>
      <c r="G41" t="s">
        <v>29</v>
      </c>
    </row>
    <row r="43" spans="1:7" ht="12.75">
      <c r="A43" s="12" t="s">
        <v>87</v>
      </c>
      <c r="G43" t="s">
        <v>30</v>
      </c>
    </row>
    <row r="45" spans="1:7" ht="12.75">
      <c r="A45" t="s">
        <v>31</v>
      </c>
      <c r="G45" t="s">
        <v>32</v>
      </c>
    </row>
    <row r="47" spans="1:7" ht="12.75">
      <c r="A47" s="12" t="s">
        <v>100</v>
      </c>
      <c r="G47" t="s">
        <v>33</v>
      </c>
    </row>
    <row r="49" spans="1:7" ht="12.75">
      <c r="A49" s="12" t="s">
        <v>88</v>
      </c>
      <c r="G49" s="12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Bejo Zaden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Molenaar</dc:creator>
  <cp:keywords/>
  <dc:description/>
  <cp:lastModifiedBy>Klaas Molenaar</cp:lastModifiedBy>
  <cp:lastPrinted>2017-06-13T06:50:39Z</cp:lastPrinted>
  <dcterms:created xsi:type="dcterms:W3CDTF">2001-08-21T07:38:08Z</dcterms:created>
  <dcterms:modified xsi:type="dcterms:W3CDTF">2017-06-13T06:51:45Z</dcterms:modified>
  <cp:category/>
  <cp:version/>
  <cp:contentType/>
  <cp:contentStatus/>
</cp:coreProperties>
</file>